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F63823D8-12DD-4125-8919-7835522ECDC0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39" i="65" l="1"/>
  <c r="B50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<sst xmlns="http://schemas.openxmlformats.org/spreadsheetml/2006/main" count="938" uniqueCount="669">
  <si>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</si>
  <si>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</si>
  <si>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</si>
  <si>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</si>
  <si>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</si>
  <si>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</si>
  <si>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</si>
  <si>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</si>
  <si>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</si>
  <si>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</si>
  <si>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</si>
  <si>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</si>
  <si>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</si>
  <si>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</si>
  <si>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</si>
  <si>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</si>
  <si>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</si>
  <si>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</si>
  <si>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</si>
  <si>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</si>
  <si>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</si>
  <si>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</si>
  <si>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</si>
  <si>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</si>
  <si>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</si>
  <si>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</si>
  <si>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</si>
  <si>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</si>
  <si>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</si>
  <si>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</si>
  <si>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</si>
  <si>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</si>
  <si>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</si>
  <si>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</si>
  <si>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</si>
  <si>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</si>
  <si>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</si>
  <si>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</si>
  <si>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</si>
  <si>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</si>
  <si>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</si>
  <si>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</si>
  <si>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</si>
  <si>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</si>
  <si>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</si>
  <si>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</si>
  <si>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</si>
  <si>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</si>
  <si>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</si>
  <si>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</si>
  <si>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</si>
  <si>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</si>
  <si>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</si>
  <si>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</si>
  <si>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</si>
  <si>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</si>
  <si>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</si>
  <si>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</si>
  <si>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</si>
  <si>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</si>
  <si>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</si>
  <si>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</si>
  <si>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</si>
  <si>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</si>
  <si>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</si>
  <si>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</si>
  <si>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</si>
  <si>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</si>
  <si>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</si>
  <si>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</si>
  <si>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</si>
  <si>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</si>
  <si>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</si>
  <si>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</si>
  <si>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</si>
  <si>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</si>
  <si>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</si>
  <si>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</si>
  <si>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</si>
  <si>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</si>
  <si>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</si>
  <si>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</si>
  <si>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</si>
  <si>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</si>
  <si>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</si>
  <si>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</si>
  <si>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</si>
  <si>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</si>
  <si>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</si>
  <si>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</si>
  <si>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</si>
  <si>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</si>
  <si>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</si>
  <si>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</si>
  <si>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</si>
  <si>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</si>
  <si>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</si>
  <si>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</si>
  <si>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</si>
  <si>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</si>
  <si>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</si>
  <si>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</si>
  <si>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</si>
  <si>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</si>
  <si>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</si>
  <si>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</si>
  <si>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</si>
  <si>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</si>
  <si>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</si>
  <si>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</si>
  <si>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</si>
  <si>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</si>
  <si>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</si>
  <si>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</si>
  <si>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</si>
  <si>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</si>
  <si>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</si>
  <si>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</si>
  <si>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</si>
  <si>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</si>
  <si>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</si>
  <si>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</si>
  <si>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</si>
  <si>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</si>
  <si>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</si>
  <si>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</si>
  <si>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</si>
  <si>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</si>
  <si>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</si>
  <si>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</si>
  <si>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</si>
  <si>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</si>
  <si>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</si>
  <si>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</si>
  <si>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</si>
  <si>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</si>
  <si>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</si>
  <si>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</si>
  <si>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</si>
  <si>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</si>
  <si>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</si>
  <si>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</si>
  <si>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</si>
  <si>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</si>
  <si>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</si>
  <si>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</si>
  <si>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</si>
  <si>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</si>
  <si>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</si>
  <si>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</si>
  <si>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</si>
  <si>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</si>
  <si>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</si>
  <si>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</si>
  <si>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</si>
  <si>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</si>
  <si>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</si>
  <si>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</si>
  <si>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</si>
  <si>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</si>
  <si>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</si>
  <si>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</si>
  <si>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</si>
  <si>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</si>
  <si>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</si>
  <si>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</si>
  <si>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</si>
  <si>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</si>
  <si>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</si>
  <si>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</si>
  <si>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</si>
  <si>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</si>
  <si>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</si>
  <si>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</si>
  <si>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</si>
  <si>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</si>
  <si>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</si>
  <si>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</si>
  <si>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</si>
  <si>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</si>
  <si>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</si>
  <si>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</si>
  <si>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</si>
  <si>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</si>
  <si>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</si>
  <si>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</si>
  <si>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</si>
  <si>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</si>
  <si>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</si>
  <si>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</si>
  <si>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</si>
  <si>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</si>
  <si>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</si>
  <si>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</si>
  <si>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</si>
  <si>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</si>
  <si>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</si>
  <si>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</si>
  <si>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</si>
  <si>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</si>
  <si>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</si>
  <si>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</si>
  <si>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</si>
  <si>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</si>
  <si>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</si>
  <si>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</si>
  <si>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</si>
  <si>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</si>
  <si>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</si>
  <si>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</si>
  <si>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</si>
  <si>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</si>
  <si>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</si>
  <si>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</si>
  <si>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</si>
  <si>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</si>
  <si>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</si>
  <si>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</si>
  <si>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</si>
  <si>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</si>
  <si>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</si>
  <si>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</si>
  <si>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</si>
  <si>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</si>
  <si>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</si>
  <si>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</si>
  <si>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</si>
  <si>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</si>
  <si>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</si>
  <si>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</si>
  <si>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</si>
  <si>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</si>
  <si>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</si>
  <si>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</si>
  <si>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</si>
  <si>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</si>
  <si>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</si>
  <si>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</si>
  <si>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</si>
  <si>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</si>
  <si>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</si>
  <si>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</si>
  <si>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</si>
  <si>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</si>
  <si>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</si>
  <si>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</si>
  <si>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</si>
  <si>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</si>
  <si>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</si>
  <si>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</si>
  <si>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</si>
  <si>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</si>
  <si>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</si>
  <si>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</si>
  <si>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</si>
  <si>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</si>
  <si>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</si>
  <si>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</si>
  <si>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</si>
  <si>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</si>
  <si>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</si>
  <si>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</si>
  <si>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</si>
  <si>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</si>
  <si>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</si>
  <si>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</si>
  <si>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</si>
  <si>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</si>
  <si>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</si>
  <si>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</si>
  <si>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</si>
  <si>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</si>
  <si>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</si>
  <si>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</si>
  <si>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</si>
  <si>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</si>
  <si>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</si>
  <si>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</si>
  <si>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</si>
  <si>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</si>
  <si>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</si>
  <si>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</si>
  <si>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</si>
  <si>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</si>
  <si>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</si>
  <si>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</si>
  <si>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</si>
  <si>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</si>
  <si>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</si>
  <si>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</si>
  <si>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</si>
  <si>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</si>
  <si>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</si>
  <si>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</si>
  <si>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</si>
  <si>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</si>
  <si>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</si>
  <si>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</si>
  <si>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</si>
  <si>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</si>
  <si>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</si>
  <si>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</si>
  <si>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</si>
  <si>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</si>
  <si>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</si>
  <si>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</si>
  <si>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</si>
  <si>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</si>
  <si>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</si>
  <si>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</si>
  <si>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</si>
  <si>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</si>
  <si>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</si>
  <si>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</si>
  <si>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</si>
  <si>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</si>
  <si>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</si>
  <si>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</si>
  <si>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</si>
  <si>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</si>
  <si>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</si>
  <si>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</si>
  <si>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</si>
  <si>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</si>
  <si>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</si>
  <si>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</si>
  <si>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</si>
  <si>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</si>
  <si>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</si>
  <si>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</si>
  <si>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</si>
  <si>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</si>
  <si>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</si>
  <si>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</si>
  <si>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</si>
  <si>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</si>
  <si>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</si>
  <si>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</si>
  <si>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</si>
  <si>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</si>
  <si>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</si>
  <si>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</si>
  <si>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</si>
  <si>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</si>
  <si>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</si>
  <si>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</si>
  <si>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</si>
  <si>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</si>
  <si>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</si>
  <si>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</si>
  <si>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</si>
  <si>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</si>
  <si>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</si>
  <si>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</si>
  <si>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</si>
  <si>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</si>
  <si>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</si>
  <si>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</si>
  <si>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</si>
  <si>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</si>
  <si>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</si>
  <si>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</si>
  <si>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</si>
  <si>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</si>
  <si>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</si>
  <si>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</si>
  <si>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</si>
  <si>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</si>
  <si>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</si>
  <si>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</si>
  <si>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</si>
  <si>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</si>
  <si>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</si>
  <si>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</si>
  <si>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</si>
  <si>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</si>
  <si>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</si>
  <si>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</si>
  <si>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</si>
  <si>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</si>
  <si>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</si>
  <si>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</si>
  <si>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</si>
  <si>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</si>
  <si>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</si>
  <si>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</si>
  <si>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</si>
  <si>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</si>
  <si>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</si>
  <si>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</si>
  <si>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</si>
  <si>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</si>
  <si>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</si>
  <si>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</si>
  <si>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</si>
  <si>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</si>
  <si>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</si>
  <si>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</si>
  <si>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</si>
  <si>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</si>
  <si>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</si>
  <si>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</si>
  <si>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</si>
  <si>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</si>
  <si>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</si>
  <si>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</si>
  <si>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</si>
  <si>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</si>
  <si>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</si>
  <si>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</si>
  <si>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</si>
  <si>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</si>
  <si>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</si>
  <si>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</si>
  <si>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</si>
  <si>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</si>
  <si>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</si>
  <si>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</si>
  <si>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</si>
  <si>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</si>
  <si>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</si>
  <si>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</si>
  <si>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</si>
  <si>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</si>
  <si>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</si>
  <si>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</si>
  <si>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</si>
  <si>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</si>
  <si>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</si>
  <si>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</si>
  <si>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</si>
  <si>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</si>
  <si>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</si>
  <si>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</si>
  <si>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</si>
  <si>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</si>
  <si>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</si>
  <si>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</si>
  <si>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</si>
  <si>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</si>
  <si>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</si>
  <si>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</si>
  <si>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</si>
  <si>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</si>
  <si>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</si>
  <si>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</si>
  <si>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</si>
  <si>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</si>
  <si>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</si>
  <si>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</si>
  <si>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</si>
  <si>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</si>
  <si>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</si>
  <si>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</si>
  <si>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</si>
  <si>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</si>
  <si>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</si>
  <si>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</si>
  <si>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</si>
  <si>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</si>
  <si>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</si>
  <si>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</si>
  <si>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</si>
  <si>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</si>
  <si>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</si>
  <si>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</si>
  <si>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</si>
  <si>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</si>
  <si>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</si>
  <si>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</si>
  <si>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</si>
  <si>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</si>
  <si>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</si>
  <si>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</si>
  <si>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</si>
  <si>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</si>
  <si>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</si>
  <si>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</si>
  <si>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</si>
  <si>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</si>
  <si>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</si>
  <si>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</si>
  <si>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</si>
  <si>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</si>
  <si>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</si>
  <si>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</si>
  <si>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</si>
  <si>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</si>
  <si>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</si>
  <si>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</si>
  <si>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</si>
  <si>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</si>
  <si>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</si>
  <si>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</si>
  <si>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</si>
  <si>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</si>
  <si>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</si>
  <si>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</si>
  <si>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</si>
  <si>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</si>
  <si>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</si>
  <si>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</si>
  <si>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</si>
  <si>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</si>
  <si>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</si>
  <si>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</si>
  <si>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</si>
  <si>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</si>
  <si>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</si>
  <si>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</si>
  <si>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</si>
  <si>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</si>
  <si>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</si>
  <si>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</si>
  <si>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</si>
  <si>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</si>
  <si>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</si>
  <si>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</si>
  <si>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</si>
  <si>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</si>
  <si>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</si>
  <si>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</si>
  <si>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</si>
  <si>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</si>
  <si>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</si>
  <si>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</si>
  <si>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</si>
  <si>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</si>
  <si>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</si>
  <si>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</si>
  <si>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</si>
  <si>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</si>
  <si>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</si>
  <si>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</si>
  <si>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</si>
  <si>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</si>
  <si>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</si>
  <si>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</si>
  <si>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</si>
  <si>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</si>
  <si>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</si>
  <si>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</si>
  <si>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</si>
  <si>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</si>
  <si>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</si>
  <si>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</si>
  <si>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</si>
  <si>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</si>
  <si>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</si>
  <si>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</si>
  <si>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</si>
  <si>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</si>
  <si>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</si>
  <si>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</si>
  <si>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</si>
  <si>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</si>
  <si>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</si>
  <si>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</si>
  <si>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</si>
  <si>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</si>
  <si>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</si>
  <si>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</si>
  <si>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</si>
  <si>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</si>
  <si>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</si>
  <si>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</si>
  <si>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</si>
  <si>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</si>
  <si>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</si>
  <si>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</si>
  <si>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</si>
  <si>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</si>
  <si>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</si>
  <si>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</si>
  <si>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</si>
  <si>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</si>
  <si>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</si>
  <si>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</si>
  <si>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</si>
  <si>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</si>
  <si>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</si>
  <si>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</si>
  <si>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</si>
  <si>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</si>
  <si>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</si>
  <si>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</si>
  <si>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</si>
  <si>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</si>
  <si>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</si>
  <si>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</si>
  <si>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</si>
  <si>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</si>
  <si>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</si>
  <si>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</si>
  <si>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</si>
  <si>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</si>
  <si>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</si>
  <si>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</si>
  <si>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</si>
  <si>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</si>
  <si>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</si>
  <si>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</si>
  <si>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</si>
  <si>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</si>
  <si>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</si>
  <si>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</si>
  <si>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</si>
  <si>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</si>
  <si>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</si>
  <si>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</si>
  <si>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</si>
  <si>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</si>
  <si>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</si>
  <si>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</si>
  <si>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</si>
  <si>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</si>
  <si>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</si>
  <si>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</si>
  <si>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</si>
  <si>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</si>
  <si>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</si>
  <si>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</si>
  <si>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</si>
  <si>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</si>
  <si>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</si>
  <si>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</si>
  <si>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</si>
  <si>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</si>
  <si>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</si>
  <si>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</si>
  <si>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</si>
  <si>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</si>
  <si>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</si>
  <si>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</si>
  <si>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</si>
  <si>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</si>
  <si>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</si>
  <si>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</si>
  <si>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</si>
  <si>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</si>
  <si>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</si>
  <si>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</si>
  <si>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</si>
  <si>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</si>
  <si>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</si>
  <si>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</si>
  <si>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</si>
  <si>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</si>
  <si>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</si>
  <si>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</si>
  <si>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</si>
  <si>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</si>
  <si>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</si>
  <si>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</si>
  <si>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</si>
  <si>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</si>
  <si>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</si>
  <si>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</si>
  <si>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</si>
  <si>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</si>
  <si>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</si>
  <si>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</si>
  <si>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</si>
  <si>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</si>
  <si>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</si>
  <si>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</si>
  <si>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</si>
  <si>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Instituto Municipal de Cultura de Acámbaro, Guanajuato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</si>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</sst>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52</xdr:row>
      <xdr:rowOff>19050</xdr:rowOff>
    </xdr:from>
    <xdr:to>
      <xdr:col>3</xdr:col>
      <xdr:colOff>188360</xdr:colOff>
      <xdr:row>57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0FAF36-9484-4923-BBE9-21B240BC0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7886700"/>
          <a:ext cx="6084335" cy="778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view="pageBreakPreview" zoomScaleNormal="100" zoomScaleSheetLayoutView="100" workbookViewId="0">
      <pane ySplit="5" topLeftCell="A24" activePane="bottomLeft" state="frozen"/>
      <selection activeCell="A14" sqref="A14:B14"/>
      <selection pane="bottomLeft" activeCell="B49" sqref="B49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95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95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95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8"/>
  <sheetViews>
    <sheetView view="pageBreakPreview" zoomScale="60" zoomScaleNormal="100" workbookViewId="0">
      <selection activeCell="C35" sqref="C3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95" customHeight="1" x14ac:dyDescent="0.25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95" customHeight="1" x14ac:dyDescent="0.25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172832.44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172832.44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172832.44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1741382.26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1741382.26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1741382.26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1466418.1799999997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1160657.7799999998</v>
      </c>
      <c r="D99" s="57">
        <f>C99/$C$98</f>
        <v>0.79149167395074171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1012878.6299999999</v>
      </c>
      <c r="D100" s="57">
        <f t="shared" ref="D100:D163" si="0">C100/$C$98</f>
        <v>0.69071608891264569</v>
      </c>
      <c r="E100" s="56"/>
    </row>
    <row r="101" spans="1:5" x14ac:dyDescent="0.2">
      <c r="A101" s="54">
        <v>5111</v>
      </c>
      <c r="B101" s="51" t="s">
        <v>360</v>
      </c>
      <c r="C101" s="55">
        <v>313643.09999999998</v>
      </c>
      <c r="D101" s="57">
        <f t="shared" si="0"/>
        <v>0.2138838049593739</v>
      </c>
      <c r="E101" s="56"/>
    </row>
    <row r="102" spans="1:5" x14ac:dyDescent="0.2">
      <c r="A102" s="54">
        <v>5112</v>
      </c>
      <c r="B102" s="51" t="s">
        <v>361</v>
      </c>
      <c r="C102" s="55">
        <v>355965</v>
      </c>
      <c r="D102" s="57">
        <f t="shared" si="0"/>
        <v>0.24274453553214956</v>
      </c>
      <c r="E102" s="56"/>
    </row>
    <row r="103" spans="1:5" x14ac:dyDescent="0.2">
      <c r="A103" s="54">
        <v>5113</v>
      </c>
      <c r="B103" s="51" t="s">
        <v>362</v>
      </c>
      <c r="C103" s="55">
        <v>15324.36</v>
      </c>
      <c r="D103" s="57">
        <f t="shared" si="0"/>
        <v>1.045019777373464E-2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327946.17</v>
      </c>
      <c r="D105" s="57">
        <f t="shared" si="0"/>
        <v>0.22363755064738766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24386.950000000004</v>
      </c>
      <c r="D107" s="57">
        <f t="shared" si="0"/>
        <v>1.6630283457069531E-2</v>
      </c>
      <c r="E107" s="56"/>
    </row>
    <row r="108" spans="1:5" x14ac:dyDescent="0.2">
      <c r="A108" s="54">
        <v>5121</v>
      </c>
      <c r="B108" s="51" t="s">
        <v>367</v>
      </c>
      <c r="C108" s="55">
        <v>13621.43</v>
      </c>
      <c r="D108" s="57">
        <f t="shared" si="0"/>
        <v>9.2889123892340199E-3</v>
      </c>
      <c r="E108" s="56"/>
    </row>
    <row r="109" spans="1:5" x14ac:dyDescent="0.2">
      <c r="A109" s="54">
        <v>5122</v>
      </c>
      <c r="B109" s="51" t="s">
        <v>368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6157.51</v>
      </c>
      <c r="D111" s="57">
        <f t="shared" si="0"/>
        <v>4.1990136810769775E-3</v>
      </c>
      <c r="E111" s="56"/>
    </row>
    <row r="112" spans="1:5" x14ac:dyDescent="0.2">
      <c r="A112" s="54">
        <v>5125</v>
      </c>
      <c r="B112" s="51" t="s">
        <v>371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372</v>
      </c>
      <c r="C113" s="55">
        <v>4608.01</v>
      </c>
      <c r="D113" s="57">
        <f t="shared" si="0"/>
        <v>3.1423573867585312E-3</v>
      </c>
      <c r="E113" s="56"/>
    </row>
    <row r="114" spans="1:5" x14ac:dyDescent="0.2">
      <c r="A114" s="54">
        <v>5127</v>
      </c>
      <c r="B114" s="51" t="s">
        <v>373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123392.20000000001</v>
      </c>
      <c r="D117" s="57">
        <f t="shared" si="0"/>
        <v>8.4145301581026524E-2</v>
      </c>
      <c r="E117" s="56"/>
    </row>
    <row r="118" spans="1:5" x14ac:dyDescent="0.2">
      <c r="A118" s="54">
        <v>5131</v>
      </c>
      <c r="B118" s="51" t="s">
        <v>377</v>
      </c>
      <c r="C118" s="55">
        <v>24267</v>
      </c>
      <c r="D118" s="57">
        <f t="shared" si="0"/>
        <v>1.6548485507728774E-2</v>
      </c>
      <c r="E118" s="56"/>
    </row>
    <row r="119" spans="1:5" x14ac:dyDescent="0.2">
      <c r="A119" s="54">
        <v>5132</v>
      </c>
      <c r="B119" s="51" t="s">
        <v>378</v>
      </c>
      <c r="C119" s="55">
        <v>2700</v>
      </c>
      <c r="D119" s="57">
        <f t="shared" si="0"/>
        <v>1.8412210355984544E-3</v>
      </c>
      <c r="E119" s="56"/>
    </row>
    <row r="120" spans="1:5" x14ac:dyDescent="0.2">
      <c r="A120" s="54">
        <v>5133</v>
      </c>
      <c r="B120" s="51" t="s">
        <v>379</v>
      </c>
      <c r="C120" s="55">
        <v>5301.12</v>
      </c>
      <c r="D120" s="57">
        <f t="shared" si="0"/>
        <v>3.6150124652709918E-3</v>
      </c>
      <c r="E120" s="56"/>
    </row>
    <row r="121" spans="1:5" x14ac:dyDescent="0.2">
      <c r="A121" s="54">
        <v>5134</v>
      </c>
      <c r="B121" s="51" t="s">
        <v>380</v>
      </c>
      <c r="C121" s="55">
        <v>2035.8</v>
      </c>
      <c r="D121" s="57">
        <f t="shared" si="0"/>
        <v>1.3882806608412346E-3</v>
      </c>
      <c r="E121" s="56"/>
    </row>
    <row r="122" spans="1:5" x14ac:dyDescent="0.2">
      <c r="A122" s="54">
        <v>5135</v>
      </c>
      <c r="B122" s="51" t="s">
        <v>381</v>
      </c>
      <c r="C122" s="55">
        <v>9403.77</v>
      </c>
      <c r="D122" s="57">
        <f t="shared" si="0"/>
        <v>6.4127478288628437E-3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384</v>
      </c>
      <c r="C125" s="55">
        <v>45878.51</v>
      </c>
      <c r="D125" s="57">
        <f t="shared" si="0"/>
        <v>3.1286102849597791E-2</v>
      </c>
      <c r="E125" s="56"/>
    </row>
    <row r="126" spans="1:5" x14ac:dyDescent="0.2">
      <c r="A126" s="54">
        <v>5139</v>
      </c>
      <c r="B126" s="51" t="s">
        <v>385</v>
      </c>
      <c r="C126" s="55">
        <v>33806</v>
      </c>
      <c r="D126" s="57">
        <f t="shared" si="0"/>
        <v>2.3053451233126424E-2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305760.40000000002</v>
      </c>
      <c r="D127" s="57">
        <f t="shared" si="0"/>
        <v>0.2085083260492584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305760.40000000002</v>
      </c>
      <c r="D137" s="57">
        <f t="shared" si="0"/>
        <v>0.2085083260492584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305760.40000000002</v>
      </c>
      <c r="D140" s="57">
        <f t="shared" si="0"/>
        <v>0.2085083260492584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56" orientation="portrait" horizontalDpi="0" verticalDpi="0" r:id="rId1"/>
  <rowBreaks count="1" manualBreakCount="1">
    <brk id="10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zoomScale="106" zoomScaleNormal="106" workbookViewId="0">
      <selection activeCell="D25" sqref="D2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95" customHeight="1" x14ac:dyDescent="0.25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95" customHeight="1" x14ac:dyDescent="0.25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162720.01999999999</v>
      </c>
      <c r="D15" s="24">
        <v>162720.01999999999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-39846.410000000003</v>
      </c>
      <c r="D20" s="24">
        <v>-39846.410000000003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30500</v>
      </c>
      <c r="D21" s="24">
        <v>30500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465</v>
      </c>
      <c r="D23" s="24">
        <v>465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7000</v>
      </c>
      <c r="D25" s="24">
        <v>7000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849915.95000000007</v>
      </c>
      <c r="D62" s="24">
        <f t="shared" ref="D62:E62" si="0">SUM(D63:D70)</f>
        <v>0</v>
      </c>
      <c r="E62" s="24">
        <f t="shared" si="0"/>
        <v>132971.49</v>
      </c>
    </row>
    <row r="63" spans="1:9" x14ac:dyDescent="0.2">
      <c r="A63" s="22">
        <v>1241</v>
      </c>
      <c r="B63" s="20" t="s">
        <v>236</v>
      </c>
      <c r="C63" s="24">
        <v>362177.34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247582.57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149600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132971.49</v>
      </c>
    </row>
    <row r="68" spans="1:9" x14ac:dyDescent="0.2">
      <c r="A68" s="22">
        <v>1246</v>
      </c>
      <c r="B68" s="20" t="s">
        <v>241</v>
      </c>
      <c r="C68" s="24">
        <v>35484.910000000003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55071.13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31385.4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11752.4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19633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531240.82000000007</v>
      </c>
      <c r="D110" s="24">
        <f>SUM(D111:D119)</f>
        <v>531240.82000000007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24275.84</v>
      </c>
      <c r="D112" s="24">
        <f t="shared" ref="D112:D119" si="1">C112</f>
        <v>24275.84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482618.74</v>
      </c>
      <c r="D117" s="24">
        <f t="shared" si="1"/>
        <v>482618.74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24346.240000000002</v>
      </c>
      <c r="D119" s="24">
        <f t="shared" si="1"/>
        <v>24346.240000000002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B36" sqref="B36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95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95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447796.52</v>
      </c>
    </row>
    <row r="15" spans="1:5" x14ac:dyDescent="0.2">
      <c r="A15" s="33">
        <v>3220</v>
      </c>
      <c r="B15" s="29" t="s">
        <v>468</v>
      </c>
      <c r="C15" s="34">
        <v>3184109.78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7"/>
  <sheetViews>
    <sheetView workbookViewId="0">
      <selection activeCell="B96" sqref="B96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95" customHeight="1" x14ac:dyDescent="0.25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95" customHeight="1" x14ac:dyDescent="0.25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3256081.49</v>
      </c>
      <c r="D9" s="34">
        <v>2863221.45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3256081.49</v>
      </c>
      <c r="D15" s="133">
        <f>SUM(D8:D14)</f>
        <v>2863221.45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0</v>
      </c>
      <c r="D28" s="133">
        <f>SUM(D29:D36)</f>
        <v>0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0</v>
      </c>
      <c r="D34" s="130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0</v>
      </c>
      <c r="D38" s="133">
        <f>D20+D28+D37</f>
        <v>0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447796.52</v>
      </c>
      <c r="D42" s="133">
        <v>466744.37</v>
      </c>
    </row>
    <row r="43" spans="1:5" x14ac:dyDescent="0.2">
      <c r="A43" s="129"/>
      <c r="B43" s="134" t="s">
        <v>616</v>
      </c>
      <c r="C43" s="133">
        <f>C46+C58+C86+C89+C44</f>
        <v>0</v>
      </c>
      <c r="D43" s="133">
        <f>D46+D58+D86+D89+D44</f>
        <v>12739.949999999999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12739.949999999999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12739.949999999999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11564.71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1175.24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0</v>
      </c>
      <c r="D89" s="133">
        <f>SUM(D90:D94)</f>
        <v>0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0</v>
      </c>
    </row>
    <row r="91" spans="1:4" x14ac:dyDescent="0.2">
      <c r="A91" s="129">
        <v>2112</v>
      </c>
      <c r="B91" s="128" t="s">
        <v>631</v>
      </c>
      <c r="C91" s="130">
        <v>0</v>
      </c>
      <c r="D91" s="130">
        <v>0</v>
      </c>
    </row>
    <row r="92" spans="1:4" x14ac:dyDescent="0.2">
      <c r="A92" s="129">
        <v>2112</v>
      </c>
      <c r="B92" s="128" t="s">
        <v>632</v>
      </c>
      <c r="C92" s="130">
        <v>0</v>
      </c>
      <c r="D92" s="130">
        <v>0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0</v>
      </c>
      <c r="D104" s="153">
        <f>+D105+D107</f>
        <v>0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0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0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0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447796.52</v>
      </c>
      <c r="D117" s="133">
        <f>D42+D43+D95-D101-D104</f>
        <v>479484.32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B30" sqref="B30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4" t="s">
        <v>667</v>
      </c>
      <c r="B1" s="185"/>
      <c r="C1" s="186"/>
    </row>
    <row r="2" spans="1:3" s="37" customFormat="1" ht="18" customHeight="1" x14ac:dyDescent="0.25">
      <c r="A2" s="187" t="s">
        <v>612</v>
      </c>
      <c r="B2" s="188"/>
      <c r="C2" s="189"/>
    </row>
    <row r="3" spans="1:3" s="37" customFormat="1" ht="18" customHeight="1" x14ac:dyDescent="0.25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1914214.7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1914214.7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activeCell="B42" sqref="B42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4" t="s">
        <v>667</v>
      </c>
      <c r="B1" s="195"/>
      <c r="C1" s="196"/>
    </row>
    <row r="2" spans="1:3" s="41" customFormat="1" ht="18.95" customHeight="1" x14ac:dyDescent="0.25">
      <c r="A2" s="197" t="s">
        <v>614</v>
      </c>
      <c r="B2" s="198"/>
      <c r="C2" s="199"/>
    </row>
    <row r="3" spans="1:3" s="41" customFormat="1" ht="18.95" customHeight="1" x14ac:dyDescent="0.25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1466418.18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0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0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0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1466418.18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tabSelected="1" workbookViewId="0">
      <selection activeCell="B70" sqref="B70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95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95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Instituto Municipal de Cultura de Acámbaro, Guanajuato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6244529</v>
      </c>
      <c r="D42" s="34"/>
      <c r="E42" s="34"/>
      <c r="F42" s="34"/>
    </row>
    <row r="43" spans="1:6" x14ac:dyDescent="0.2">
      <c r="B43" s="171" t="s">
        <v>92</v>
      </c>
      <c r="C43" s="172">
        <v>-4610314.3</v>
      </c>
      <c r="D43" s="34"/>
      <c r="E43" s="34"/>
      <c r="F43" s="34"/>
    </row>
    <row r="44" spans="1:6" x14ac:dyDescent="0.2">
      <c r="B44" s="171" t="s">
        <v>91</v>
      </c>
      <c r="C44" s="172">
        <v>280000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-1914214.7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Instituto Municipal de Cultura de Acámbaro, Guanajuato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-6244529</v>
      </c>
    </row>
    <row r="54" spans="2:3" x14ac:dyDescent="0.2">
      <c r="B54" s="171" t="s">
        <v>87</v>
      </c>
      <c r="C54" s="176">
        <v>5329323</v>
      </c>
    </row>
    <row r="55" spans="2:3" x14ac:dyDescent="0.2">
      <c r="B55" s="171" t="s">
        <v>666</v>
      </c>
      <c r="C55" s="176">
        <v>-560000</v>
      </c>
    </row>
    <row r="56" spans="2:3" x14ac:dyDescent="0.2">
      <c r="B56" s="171" t="s">
        <v>86</v>
      </c>
      <c r="C56" s="176">
        <v>8787.82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0</v>
      </c>
    </row>
    <row r="59" spans="2:3" x14ac:dyDescent="0.2">
      <c r="B59" s="171" t="s">
        <v>83</v>
      </c>
      <c r="C59" s="176">
        <v>1466418.18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2024-04-23T16:41:29Z</cp:lastPrinted>
  <dcterms:created xsi:type="dcterms:W3CDTF">2012-12-11T20:36:24Z</dcterms:created>
  <dcterms:modified xsi:type="dcterms:W3CDTF">2024-04-23T16:49:02Z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